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ckinson0-my.sharepoint.com/personal/key_dickinson_edu/Documents/Documents/Research/Estonia+Russia/Russian colony from Merlynd Nestell/Data/Files for Dryad/"/>
    </mc:Choice>
  </mc:AlternateContent>
  <xr:revisionPtr revIDLastSave="132" documentId="8_{F5E84425-D5E0-4413-9D0B-703CDBC3ED2F}" xr6:coauthVersionLast="47" xr6:coauthVersionMax="47" xr10:uidLastSave="{1E9CFB2B-D571-4F42-ACEE-76D2BC74D1B3}"/>
  <bookViews>
    <workbookView xWindow="16690" yWindow="-110" windowWidth="16220" windowHeight="11620" tabRatio="748" xr2:uid="{7EA80CC5-EC37-4B71-80D7-3EE55288DE30}"/>
  </bookViews>
  <sheets>
    <sheet name="Da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" i="1" l="1"/>
  <c r="L4" i="1" l="1"/>
  <c r="L5" i="1"/>
  <c r="L6" i="1"/>
  <c r="L7" i="1"/>
  <c r="L3" i="1"/>
  <c r="L9" i="1"/>
  <c r="L10" i="1"/>
  <c r="L11" i="1"/>
  <c r="L12" i="1"/>
  <c r="L13" i="1"/>
  <c r="L14" i="1"/>
  <c r="L15" i="1"/>
  <c r="L16" i="1"/>
  <c r="L17" i="1"/>
  <c r="L18" i="1"/>
  <c r="I4" i="1"/>
  <c r="K4" i="1" s="1"/>
  <c r="I5" i="1"/>
  <c r="K5" i="1" s="1"/>
  <c r="I6" i="1"/>
  <c r="I7" i="1"/>
  <c r="I8" i="1"/>
  <c r="I9" i="1"/>
  <c r="K9" i="1" s="1"/>
  <c r="I10" i="1"/>
  <c r="I11" i="1"/>
  <c r="K11" i="1" s="1"/>
  <c r="I12" i="1"/>
  <c r="I13" i="1"/>
  <c r="I14" i="1"/>
  <c r="I15" i="1"/>
  <c r="I16" i="1"/>
  <c r="I17" i="1"/>
  <c r="K17" i="1" s="1"/>
  <c r="I18" i="1"/>
  <c r="I3" i="1"/>
  <c r="H3" i="1" s="1"/>
  <c r="J3" i="1" s="1"/>
  <c r="H4" i="1"/>
  <c r="J4" i="1" s="1"/>
  <c r="H5" i="1"/>
  <c r="H6" i="1"/>
  <c r="H7" i="1"/>
  <c r="H8" i="1"/>
  <c r="J8" i="1" s="1"/>
  <c r="H9" i="1"/>
  <c r="J9" i="1" s="1"/>
  <c r="H10" i="1"/>
  <c r="H11" i="1"/>
  <c r="H12" i="1"/>
  <c r="H13" i="1"/>
  <c r="H14" i="1"/>
  <c r="H15" i="1"/>
  <c r="J15" i="1" s="1"/>
  <c r="H16" i="1"/>
  <c r="J16" i="1" s="1"/>
  <c r="H17" i="1"/>
  <c r="J17" i="1" s="1"/>
  <c r="H18" i="1"/>
  <c r="J7" i="1"/>
  <c r="J10" i="1"/>
  <c r="J14" i="1"/>
  <c r="K8" i="1"/>
  <c r="J6" i="1"/>
  <c r="J11" i="1"/>
  <c r="J12" i="1"/>
  <c r="K6" i="1"/>
  <c r="K7" i="1"/>
  <c r="K10" i="1"/>
  <c r="K12" i="1"/>
  <c r="K13" i="1"/>
  <c r="K14" i="1"/>
  <c r="K15" i="1"/>
  <c r="K16" i="1"/>
  <c r="K18" i="1"/>
  <c r="K2" i="1"/>
  <c r="J5" i="1"/>
  <c r="J13" i="1"/>
  <c r="J18" i="1"/>
  <c r="J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2" i="1"/>
  <c r="K3" i="1" l="1"/>
  <c r="L8" i="1"/>
</calcChain>
</file>

<file path=xl/sharedStrings.xml><?xml version="1.0" encoding="utf-8"?>
<sst xmlns="http://schemas.openxmlformats.org/spreadsheetml/2006/main" count="12" uniqueCount="12">
  <si>
    <t>X axis coordinate</t>
  </si>
  <si>
    <t>Y axis coordinate</t>
  </si>
  <si>
    <t>Point number around colony perimeter</t>
  </si>
  <si>
    <t>X axis coordinate (mm)</t>
  </si>
  <si>
    <t>Y axis coordinate (mm)</t>
  </si>
  <si>
    <t>Distance from 0 point on X axis</t>
  </si>
  <si>
    <t>Distance from 0 point on Y axis</t>
  </si>
  <si>
    <t>Distance from 0 point on Y axis inverse</t>
  </si>
  <si>
    <r>
      <t>X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mm</t>
    </r>
  </si>
  <si>
    <r>
      <t>Y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mm</t>
    </r>
  </si>
  <si>
    <t>Radial distance from 0 point (mm)</t>
  </si>
  <si>
    <t>Branch thickness (mm)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</si>
</sst>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6C5CA-3CA5-4078-9B94-26E75E2EE095}">
  <dimension ref="A1:L23"/>
  <sheetViews>
    <sheetView tabSelected="1" zoomScaleNormal="100" workbookViewId="0">
      <pane ySplit="1" topLeftCell="A2" activePane="bottomLeft" state="frozen"/>
      <selection pane="bottomLeft" activeCell="G8" sqref="G8"/>
    </sheetView>
  </sheetViews>
  <sheetFormatPr defaultRowHeight="14.5" x14ac:dyDescent="0.35"/>
  <cols>
    <col min="1" max="1" width="15" customWidth="1"/>
    <col min="2" max="2" width="10" customWidth="1"/>
    <col min="3" max="3" width="9.90625" customWidth="1"/>
    <col min="4" max="4" width="8.90625" customWidth="1"/>
    <col min="5" max="5" width="11.90625" customWidth="1"/>
    <col min="6" max="6" width="12.7265625" customWidth="1"/>
    <col min="7" max="7" width="14.08984375" bestFit="1" customWidth="1"/>
    <col min="8" max="9" width="10.81640625" bestFit="1" customWidth="1"/>
    <col min="10" max="10" width="7.54296875" bestFit="1" customWidth="1"/>
    <col min="11" max="11" width="8.54296875" bestFit="1" customWidth="1"/>
    <col min="12" max="12" width="13.90625" customWidth="1"/>
  </cols>
  <sheetData>
    <row r="1" spans="1:12" ht="43.5" x14ac:dyDescent="0.35">
      <c r="A1" s="2" t="s">
        <v>2</v>
      </c>
      <c r="B1" s="2" t="s">
        <v>0</v>
      </c>
      <c r="C1" s="2" t="s">
        <v>1</v>
      </c>
      <c r="D1" s="2" t="s">
        <v>11</v>
      </c>
      <c r="E1" s="2" t="s">
        <v>5</v>
      </c>
      <c r="F1" s="2" t="s">
        <v>6</v>
      </c>
      <c r="G1" s="2" t="s">
        <v>7</v>
      </c>
      <c r="H1" s="2" t="s">
        <v>3</v>
      </c>
      <c r="I1" s="2" t="s">
        <v>4</v>
      </c>
      <c r="J1" t="s">
        <v>8</v>
      </c>
      <c r="K1" t="s">
        <v>9</v>
      </c>
      <c r="L1" s="2" t="s">
        <v>10</v>
      </c>
    </row>
    <row r="2" spans="1:12" x14ac:dyDescent="0.35">
      <c r="A2">
        <v>0</v>
      </c>
      <c r="B2">
        <v>1836</v>
      </c>
      <c r="C2">
        <v>3108</v>
      </c>
      <c r="D2">
        <v>15.07</v>
      </c>
      <c r="E2">
        <f>B2-1836</f>
        <v>0</v>
      </c>
      <c r="F2">
        <f>C2-3108</f>
        <v>0</v>
      </c>
      <c r="G2">
        <f>F2*-1</f>
        <v>0</v>
      </c>
      <c r="H2" s="1">
        <v>0</v>
      </c>
      <c r="I2" s="1">
        <v>0</v>
      </c>
      <c r="J2" s="1">
        <f>H2^2</f>
        <v>0</v>
      </c>
      <c r="K2" s="1">
        <f>I2^2</f>
        <v>0</v>
      </c>
      <c r="L2" s="1">
        <f>SQRT(J2+K2)</f>
        <v>0</v>
      </c>
    </row>
    <row r="3" spans="1:12" x14ac:dyDescent="0.35">
      <c r="A3">
        <v>1</v>
      </c>
      <c r="B3">
        <v>1441</v>
      </c>
      <c r="C3">
        <v>2581</v>
      </c>
      <c r="D3">
        <v>4.83</v>
      </c>
      <c r="E3">
        <f t="shared" ref="E3:E18" si="0">B3-1836</f>
        <v>-395</v>
      </c>
      <c r="F3">
        <f t="shared" ref="F3:F18" si="1">C3-3108</f>
        <v>-527</v>
      </c>
      <c r="G3">
        <f t="shared" ref="G3:G18" si="2">F3*-1</f>
        <v>527</v>
      </c>
      <c r="H3" s="1">
        <f>E3/I3</f>
        <v>-20.6088711056926</v>
      </c>
      <c r="I3" s="1">
        <f>G3/27.49588626</f>
        <v>19.166503491348092</v>
      </c>
      <c r="J3" s="1">
        <f t="shared" ref="J3:J18" si="3">H3^2</f>
        <v>424.72556825105136</v>
      </c>
      <c r="K3" s="1">
        <f t="shared" ref="K3:K18" si="4">I3^2</f>
        <v>367.35485608385858</v>
      </c>
      <c r="L3" s="1">
        <f>SQRT(J3+K3)</f>
        <v>28.143923399819542</v>
      </c>
    </row>
    <row r="4" spans="1:12" x14ac:dyDescent="0.35">
      <c r="A4">
        <v>2</v>
      </c>
      <c r="B4">
        <v>979</v>
      </c>
      <c r="C4">
        <v>2481</v>
      </c>
      <c r="D4">
        <v>3.37</v>
      </c>
      <c r="E4">
        <f t="shared" si="0"/>
        <v>-857</v>
      </c>
      <c r="F4">
        <f t="shared" si="1"/>
        <v>-627</v>
      </c>
      <c r="G4">
        <f t="shared" si="2"/>
        <v>627</v>
      </c>
      <c r="H4" s="1">
        <f t="shared" ref="H4:H18" si="5">E4/27.49588626</f>
        <v>-31.168298846461699</v>
      </c>
      <c r="I4" s="1">
        <f t="shared" ref="I4:I18" si="6">G4/27.49588626</f>
        <v>22.803411174715851</v>
      </c>
      <c r="J4" s="1">
        <f t="shared" si="3"/>
        <v>971.46285298234568</v>
      </c>
      <c r="K4" s="1">
        <f t="shared" si="4"/>
        <v>519.99556120315572</v>
      </c>
      <c r="L4" s="1">
        <f t="shared" ref="L4:L7" si="7">SQRT(J4+K4)</f>
        <v>38.619404632716716</v>
      </c>
    </row>
    <row r="5" spans="1:12" x14ac:dyDescent="0.35">
      <c r="A5">
        <v>3</v>
      </c>
      <c r="B5">
        <v>567</v>
      </c>
      <c r="C5">
        <v>2207</v>
      </c>
      <c r="D5">
        <v>1.92</v>
      </c>
      <c r="E5">
        <f t="shared" si="0"/>
        <v>-1269</v>
      </c>
      <c r="F5">
        <f t="shared" si="1"/>
        <v>-901</v>
      </c>
      <c r="G5">
        <f t="shared" si="2"/>
        <v>901</v>
      </c>
      <c r="H5" s="1">
        <f t="shared" si="5"/>
        <v>-46.152358501936867</v>
      </c>
      <c r="I5" s="1">
        <f t="shared" si="6"/>
        <v>32.768538227143509</v>
      </c>
      <c r="J5" s="1">
        <f t="shared" si="3"/>
        <v>2130.0401952913044</v>
      </c>
      <c r="K5" s="1">
        <f t="shared" si="4"/>
        <v>1073.7770975437654</v>
      </c>
      <c r="L5" s="1">
        <f t="shared" si="7"/>
        <v>56.602272859268375</v>
      </c>
    </row>
    <row r="6" spans="1:12" x14ac:dyDescent="0.35">
      <c r="A6">
        <v>4</v>
      </c>
      <c r="B6">
        <v>398</v>
      </c>
      <c r="C6">
        <v>1529</v>
      </c>
      <c r="D6">
        <v>0.94</v>
      </c>
      <c r="E6">
        <f t="shared" si="0"/>
        <v>-1438</v>
      </c>
      <c r="F6">
        <f t="shared" si="1"/>
        <v>-1579</v>
      </c>
      <c r="G6">
        <f t="shared" si="2"/>
        <v>1579</v>
      </c>
      <c r="H6" s="1">
        <f t="shared" si="5"/>
        <v>-52.298732486828378</v>
      </c>
      <c r="I6" s="1">
        <f t="shared" si="6"/>
        <v>57.426772320376919</v>
      </c>
      <c r="J6" s="1">
        <f t="shared" si="3"/>
        <v>2735.1574197288378</v>
      </c>
      <c r="K6" s="1">
        <f t="shared" si="4"/>
        <v>3297.8341791364087</v>
      </c>
      <c r="L6" s="1">
        <f t="shared" si="7"/>
        <v>77.672334835932716</v>
      </c>
    </row>
    <row r="7" spans="1:12" x14ac:dyDescent="0.35">
      <c r="A7">
        <v>5</v>
      </c>
      <c r="B7">
        <v>896</v>
      </c>
      <c r="C7">
        <v>626</v>
      </c>
      <c r="D7">
        <v>1.01</v>
      </c>
      <c r="E7">
        <f t="shared" si="0"/>
        <v>-940</v>
      </c>
      <c r="F7">
        <f t="shared" si="1"/>
        <v>-2482</v>
      </c>
      <c r="G7">
        <f t="shared" si="2"/>
        <v>2482</v>
      </c>
      <c r="H7" s="1">
        <f t="shared" si="5"/>
        <v>-34.186932223656939</v>
      </c>
      <c r="I7" s="1">
        <f t="shared" si="6"/>
        <v>90.26804870118778</v>
      </c>
      <c r="J7" s="1">
        <f t="shared" si="3"/>
        <v>1168.7463348649133</v>
      </c>
      <c r="K7" s="1">
        <f t="shared" si="4"/>
        <v>8148.3206163200093</v>
      </c>
      <c r="L7" s="1">
        <f t="shared" si="7"/>
        <v>96.524955069582518</v>
      </c>
    </row>
    <row r="8" spans="1:12" x14ac:dyDescent="0.35">
      <c r="A8">
        <v>6</v>
      </c>
      <c r="B8">
        <v>1579</v>
      </c>
      <c r="C8">
        <v>260</v>
      </c>
      <c r="D8">
        <v>0.82</v>
      </c>
      <c r="E8">
        <f t="shared" si="0"/>
        <v>-257</v>
      </c>
      <c r="F8">
        <f t="shared" si="1"/>
        <v>-2848</v>
      </c>
      <c r="G8">
        <f t="shared" si="2"/>
        <v>2848</v>
      </c>
      <c r="H8" s="1">
        <f t="shared" si="5"/>
        <v>-9.3468527462551414</v>
      </c>
      <c r="I8" s="1">
        <f t="shared" si="6"/>
        <v>103.57913082231379</v>
      </c>
      <c r="J8" s="1">
        <f t="shared" si="3"/>
        <v>87.363656260177279</v>
      </c>
      <c r="K8" s="1">
        <f t="shared" si="4"/>
        <v>10728.636341905994</v>
      </c>
      <c r="L8" s="1">
        <f>SQRT(J8+K8)</f>
        <v>103.99999999118351</v>
      </c>
    </row>
    <row r="9" spans="1:12" x14ac:dyDescent="0.35">
      <c r="A9">
        <v>7</v>
      </c>
      <c r="B9">
        <v>1975</v>
      </c>
      <c r="C9">
        <v>301</v>
      </c>
      <c r="D9" s="1">
        <v>0.9</v>
      </c>
      <c r="E9">
        <f t="shared" si="0"/>
        <v>139</v>
      </c>
      <c r="F9">
        <f t="shared" si="1"/>
        <v>-2807</v>
      </c>
      <c r="G9">
        <f t="shared" si="2"/>
        <v>2807</v>
      </c>
      <c r="H9" s="1">
        <f t="shared" si="5"/>
        <v>5.0553016798811852</v>
      </c>
      <c r="I9" s="1">
        <f t="shared" si="6"/>
        <v>102.087998672133</v>
      </c>
      <c r="J9" s="1">
        <f t="shared" si="3"/>
        <v>25.556075074609534</v>
      </c>
      <c r="K9" s="1">
        <f t="shared" si="4"/>
        <v>10421.959472881428</v>
      </c>
      <c r="L9" s="1">
        <f t="shared" ref="L9:L18" si="8">SQRT(J9+K9)</f>
        <v>102.21308892679077</v>
      </c>
    </row>
    <row r="10" spans="1:12" x14ac:dyDescent="0.35">
      <c r="A10">
        <v>8</v>
      </c>
      <c r="B10">
        <v>2311</v>
      </c>
      <c r="C10">
        <v>439</v>
      </c>
      <c r="D10">
        <v>1.68</v>
      </c>
      <c r="E10">
        <f t="shared" si="0"/>
        <v>475</v>
      </c>
      <c r="F10">
        <f t="shared" si="1"/>
        <v>-2669</v>
      </c>
      <c r="G10">
        <f t="shared" si="2"/>
        <v>2669</v>
      </c>
      <c r="H10" s="1">
        <f t="shared" si="5"/>
        <v>17.275311495996856</v>
      </c>
      <c r="I10" s="1">
        <f t="shared" si="6"/>
        <v>97.069066069085494</v>
      </c>
      <c r="J10" s="1">
        <f t="shared" si="3"/>
        <v>298.43638728372116</v>
      </c>
      <c r="K10" s="1">
        <f t="shared" si="4"/>
        <v>9422.4035875244845</v>
      </c>
      <c r="L10" s="1">
        <f t="shared" si="8"/>
        <v>98.594320195476797</v>
      </c>
    </row>
    <row r="11" spans="1:12" x14ac:dyDescent="0.35">
      <c r="A11">
        <v>9</v>
      </c>
      <c r="B11">
        <v>2796</v>
      </c>
      <c r="C11">
        <v>649</v>
      </c>
      <c r="D11">
        <v>1.18</v>
      </c>
      <c r="E11">
        <f t="shared" si="0"/>
        <v>960</v>
      </c>
      <c r="F11">
        <f t="shared" si="1"/>
        <v>-2459</v>
      </c>
      <c r="G11">
        <f t="shared" si="2"/>
        <v>2459</v>
      </c>
      <c r="H11" s="1">
        <f t="shared" si="5"/>
        <v>34.914313760330487</v>
      </c>
      <c r="I11" s="1">
        <f t="shared" si="6"/>
        <v>89.431559934013208</v>
      </c>
      <c r="J11" s="1">
        <f t="shared" si="3"/>
        <v>1219.0093053548028</v>
      </c>
      <c r="K11" s="1">
        <f t="shared" si="4"/>
        <v>7998.0039122309963</v>
      </c>
      <c r="L11" s="1">
        <f t="shared" si="8"/>
        <v>96.005277029889356</v>
      </c>
    </row>
    <row r="12" spans="1:12" x14ac:dyDescent="0.35">
      <c r="A12">
        <v>10</v>
      </c>
      <c r="B12">
        <v>3288</v>
      </c>
      <c r="C12">
        <v>1136</v>
      </c>
      <c r="D12">
        <v>1.06</v>
      </c>
      <c r="E12">
        <f t="shared" si="0"/>
        <v>1452</v>
      </c>
      <c r="F12">
        <f t="shared" si="1"/>
        <v>-1972</v>
      </c>
      <c r="G12">
        <f t="shared" si="2"/>
        <v>1972</v>
      </c>
      <c r="H12" s="1">
        <f t="shared" si="5"/>
        <v>52.807899562499863</v>
      </c>
      <c r="I12" s="1">
        <f t="shared" si="6"/>
        <v>71.719819516012208</v>
      </c>
      <c r="J12" s="1">
        <f t="shared" si="3"/>
        <v>2788.6742562030731</v>
      </c>
      <c r="K12" s="1">
        <f t="shared" si="4"/>
        <v>5143.7325114093655</v>
      </c>
      <c r="L12" s="1">
        <f t="shared" si="8"/>
        <v>89.064059909777512</v>
      </c>
    </row>
    <row r="13" spans="1:12" x14ac:dyDescent="0.35">
      <c r="A13">
        <v>11</v>
      </c>
      <c r="B13">
        <v>3306</v>
      </c>
      <c r="C13">
        <v>1512</v>
      </c>
      <c r="D13">
        <v>2.04</v>
      </c>
      <c r="E13">
        <f t="shared" si="0"/>
        <v>1470</v>
      </c>
      <c r="F13">
        <f t="shared" si="1"/>
        <v>-1596</v>
      </c>
      <c r="G13">
        <f t="shared" si="2"/>
        <v>1596</v>
      </c>
      <c r="H13" s="1">
        <f t="shared" si="5"/>
        <v>53.462542945506065</v>
      </c>
      <c r="I13" s="1">
        <f t="shared" si="6"/>
        <v>58.045046626549436</v>
      </c>
      <c r="J13" s="1">
        <f t="shared" si="3"/>
        <v>2858.2434982000805</v>
      </c>
      <c r="K13" s="1">
        <f t="shared" si="4"/>
        <v>3369.2274378782981</v>
      </c>
      <c r="L13" s="1">
        <f t="shared" si="8"/>
        <v>78.914326557846124</v>
      </c>
    </row>
    <row r="14" spans="1:12" x14ac:dyDescent="0.35">
      <c r="A14">
        <v>12</v>
      </c>
      <c r="B14">
        <v>3018</v>
      </c>
      <c r="C14">
        <v>1943</v>
      </c>
      <c r="D14">
        <v>2.19</v>
      </c>
      <c r="E14">
        <f t="shared" si="0"/>
        <v>1182</v>
      </c>
      <c r="F14">
        <f t="shared" si="1"/>
        <v>-1165</v>
      </c>
      <c r="G14">
        <f t="shared" si="2"/>
        <v>1165</v>
      </c>
      <c r="H14" s="1">
        <f t="shared" si="5"/>
        <v>42.988248817406912</v>
      </c>
      <c r="I14" s="1">
        <f t="shared" si="6"/>
        <v>42.369974511234396</v>
      </c>
      <c r="J14" s="1">
        <f t="shared" si="3"/>
        <v>1847.9895363872868</v>
      </c>
      <c r="K14" s="1">
        <f t="shared" si="4"/>
        <v>1795.2147400826525</v>
      </c>
      <c r="L14" s="1">
        <f t="shared" si="8"/>
        <v>60.358961857125564</v>
      </c>
    </row>
    <row r="15" spans="1:12" x14ac:dyDescent="0.35">
      <c r="A15">
        <v>13</v>
      </c>
      <c r="B15">
        <v>2865</v>
      </c>
      <c r="C15">
        <v>2173</v>
      </c>
      <c r="D15" s="1">
        <v>3.1</v>
      </c>
      <c r="E15">
        <f t="shared" si="0"/>
        <v>1029</v>
      </c>
      <c r="F15">
        <f t="shared" si="1"/>
        <v>-935</v>
      </c>
      <c r="G15">
        <f t="shared" si="2"/>
        <v>935</v>
      </c>
      <c r="H15" s="1">
        <f t="shared" si="5"/>
        <v>37.423780061854245</v>
      </c>
      <c r="I15" s="1">
        <f t="shared" si="6"/>
        <v>34.005086839488548</v>
      </c>
      <c r="J15" s="1">
        <f t="shared" si="3"/>
        <v>1400.5393141180393</v>
      </c>
      <c r="K15" s="1">
        <f t="shared" si="4"/>
        <v>1156.3459309611574</v>
      </c>
      <c r="L15" s="1">
        <f t="shared" si="8"/>
        <v>50.565652819667982</v>
      </c>
    </row>
    <row r="16" spans="1:12" x14ac:dyDescent="0.35">
      <c r="A16">
        <v>14</v>
      </c>
      <c r="B16">
        <v>2740</v>
      </c>
      <c r="C16">
        <v>2433</v>
      </c>
      <c r="D16">
        <v>4.78</v>
      </c>
      <c r="E16">
        <f t="shared" si="0"/>
        <v>904</v>
      </c>
      <c r="F16">
        <f t="shared" si="1"/>
        <v>-675</v>
      </c>
      <c r="G16">
        <f t="shared" si="2"/>
        <v>675</v>
      </c>
      <c r="H16" s="1">
        <f t="shared" si="5"/>
        <v>32.877645457644547</v>
      </c>
      <c r="I16" s="1">
        <f t="shared" si="6"/>
        <v>24.549126862732376</v>
      </c>
      <c r="J16" s="1">
        <f t="shared" si="3"/>
        <v>1080.939570838575</v>
      </c>
      <c r="K16" s="1">
        <f t="shared" si="4"/>
        <v>602.65962972252828</v>
      </c>
      <c r="L16" s="1">
        <f t="shared" si="8"/>
        <v>41.031685324406347</v>
      </c>
    </row>
    <row r="17" spans="1:12" x14ac:dyDescent="0.35">
      <c r="A17">
        <v>15</v>
      </c>
      <c r="B17">
        <v>2407</v>
      </c>
      <c r="C17">
        <v>2579</v>
      </c>
      <c r="D17">
        <v>4.41</v>
      </c>
      <c r="E17">
        <f t="shared" si="0"/>
        <v>571</v>
      </c>
      <c r="F17">
        <f t="shared" si="1"/>
        <v>-529</v>
      </c>
      <c r="G17">
        <f t="shared" si="2"/>
        <v>529</v>
      </c>
      <c r="H17" s="1">
        <f t="shared" si="5"/>
        <v>20.766742872029905</v>
      </c>
      <c r="I17" s="1">
        <f t="shared" si="6"/>
        <v>19.239241645015447</v>
      </c>
      <c r="J17" s="1">
        <f t="shared" si="3"/>
        <v>431.25760951300487</v>
      </c>
      <c r="K17" s="1">
        <f t="shared" si="4"/>
        <v>370.14841907529666</v>
      </c>
      <c r="L17" s="1">
        <f t="shared" si="8"/>
        <v>28.309115644758343</v>
      </c>
    </row>
    <row r="18" spans="1:12" x14ac:dyDescent="0.35">
      <c r="A18">
        <v>16</v>
      </c>
      <c r="B18">
        <v>2230</v>
      </c>
      <c r="C18">
        <v>2641</v>
      </c>
      <c r="D18">
        <v>5.07</v>
      </c>
      <c r="E18">
        <f t="shared" si="0"/>
        <v>394</v>
      </c>
      <c r="F18">
        <f t="shared" si="1"/>
        <v>-467</v>
      </c>
      <c r="G18">
        <f t="shared" si="2"/>
        <v>467</v>
      </c>
      <c r="H18" s="1">
        <f t="shared" si="5"/>
        <v>14.329416272468972</v>
      </c>
      <c r="I18" s="1">
        <f t="shared" si="6"/>
        <v>16.984358881327434</v>
      </c>
      <c r="J18" s="1">
        <f t="shared" si="3"/>
        <v>205.33217070969857</v>
      </c>
      <c r="K18" s="1">
        <f t="shared" si="4"/>
        <v>288.46844660972607</v>
      </c>
      <c r="L18" s="1">
        <f t="shared" si="8"/>
        <v>22.221624992772799</v>
      </c>
    </row>
    <row r="19" spans="1:12" x14ac:dyDescent="0.35">
      <c r="C19" s="3"/>
      <c r="K19" s="3"/>
    </row>
    <row r="20" spans="1:12" x14ac:dyDescent="0.35">
      <c r="C20" s="3"/>
      <c r="K20" s="3"/>
      <c r="L20" s="1"/>
    </row>
    <row r="21" spans="1:12" x14ac:dyDescent="0.35">
      <c r="C21" s="3"/>
      <c r="D21" s="1"/>
      <c r="K21" s="3"/>
      <c r="L21" s="1"/>
    </row>
    <row r="22" spans="1:12" x14ac:dyDescent="0.35">
      <c r="C22" s="3"/>
      <c r="K22" s="3"/>
      <c r="L22" s="1"/>
    </row>
    <row r="23" spans="1:12" x14ac:dyDescent="0.35">
      <c r="C23" s="3"/>
      <c r="D23" s="1"/>
      <c r="K23" s="3"/>
      <c r="L23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MadelaineMcDowell</dc:creator>
  <cp:lastModifiedBy>Key, Marcus</cp:lastModifiedBy>
  <dcterms:created xsi:type="dcterms:W3CDTF">2022-06-10T17:22:43Z</dcterms:created>
  <dcterms:modified xsi:type="dcterms:W3CDTF">2022-12-29T23:56:51Z</dcterms:modified>
</cp:coreProperties>
</file>